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apazitätsplanung" sheetId="1" state="visible" r:id="rId1"/>
    <sheet xmlns:r="http://schemas.openxmlformats.org/officeDocument/2006/relationships" name="Ressourcen" sheetId="2" state="visible" r:id="rId2"/>
    <sheet xmlns:r="http://schemas.openxmlformats.org/officeDocument/2006/relationships" name="Auslastungsübersicht" sheetId="3" state="visible" r:id="rId3"/>
    <sheet xmlns:r="http://schemas.openxmlformats.org/officeDocument/2006/relationships" name="Anleitung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&quot;%&quot;"/>
    <numFmt numFmtId="165" formatCode="0.0&quot;%&quot;"/>
    <numFmt numFmtId="166" formatCode="#,##0.00 €"/>
  </numFmts>
  <fonts count="9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name val="Calibri"/>
      <i val="1"/>
      <sz val="10"/>
    </font>
    <font>
      <name val="Calibri"/>
      <b val="1"/>
      <color rgb="00FFFFFF"/>
      <sz val="12"/>
    </font>
    <font>
      <b val="1"/>
    </font>
    <font>
      <b val="1"/>
      <color rgb="00FFFFFF"/>
    </font>
    <font>
      <b val="1"/>
      <color rgb="001E3A8A"/>
      <sz val="12"/>
    </font>
    <font>
      <b val="1"/>
      <color rgb="001E3A8A"/>
      <sz val="11"/>
    </font>
    <font>
      <b val="1"/>
      <sz val="11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  <fill>
      <patternFill patternType="solid">
        <fgColor rgb="00E0E7FF"/>
        <bgColor rgb="00E0E7FF"/>
      </patternFill>
    </fill>
  </fills>
  <borders count="3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164" fontId="0" fillId="3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166" fontId="0" fillId="0" borderId="1" applyAlignment="1" pivotButton="0" quotePrefix="0" xfId="0">
      <alignment horizontal="center" vertical="center"/>
    </xf>
    <xf numFmtId="166" fontId="0" fillId="3" borderId="1" applyAlignment="1" pivotButton="0" quotePrefix="0" xfId="0">
      <alignment horizontal="center" vertical="center"/>
    </xf>
    <xf numFmtId="0" fontId="5" fillId="4" borderId="2" applyAlignment="1" pivotButton="0" quotePrefix="0" xfId="0">
      <alignment horizontal="center" vertical="center"/>
    </xf>
    <xf numFmtId="165" fontId="5" fillId="4" borderId="2" applyAlignment="1" pivotButton="0" quotePrefix="0" xfId="0">
      <alignment horizontal="center" vertical="center"/>
    </xf>
    <xf numFmtId="166" fontId="5" fillId="4" borderId="2" applyAlignment="1" pivotButton="0" quotePrefix="0" xfId="0">
      <alignment horizontal="center" vertical="center"/>
    </xf>
    <xf numFmtId="0" fontId="6" fillId="0" borderId="0" pivotButton="0" quotePrefix="0" xfId="0"/>
    <xf numFmtId="0" fontId="4" fillId="3" borderId="1" pivotButton="0" quotePrefix="0" xfId="0"/>
    <xf numFmtId="0" fontId="0" fillId="5" borderId="1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165" fontId="0" fillId="5" borderId="1" applyAlignment="1" pivotButton="0" quotePrefix="0" xfId="0">
      <alignment horizontal="right"/>
    </xf>
    <xf numFmtId="0" fontId="0" fillId="0" borderId="0" applyAlignment="1" pivotButton="0" quotePrefix="0" xfId="0">
      <alignment vertical="top" wrapText="1"/>
    </xf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dxfs count="1">
    <dxf>
      <fill>
        <patternFill patternType="solid">
          <fgColor rgb="00F59E0B"/>
          <bgColor rgb="00F59E0B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Auslastung nach Abteilung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'Auslastungsübersicht'!F4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'Auslastungsübersicht'!$D$5:$D$11</f>
            </numRef>
          </cat>
          <val>
            <numRef>
              <f>'Auslastungsübersicht'!$F$5:$F$11</f>
            </numRef>
          </val>
        </ser>
        <dLbls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Abteilung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Auslastung %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Kapazitätsverteilung nach Abteilung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'Auslastungsübersicht'!$D$5:$D$11</f>
            </numRef>
          </cat>
          <val>
            <numRef>
              <f>'Auslastungsübersicht'!$E$5:$E$11</f>
            </numRef>
          </val>
        </ser>
        <dLbls>
          <showPercent val="1"/>
        </dLbls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3</col>
      <colOff>0</colOff>
      <row>13</row>
      <rowOff>0</rowOff>
    </from>
    <ext cx="648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29</row>
      <rowOff>0</rowOff>
    </from>
    <ext cx="648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4"/>
  <sheetViews>
    <sheetView workbookViewId="0">
      <selection activeCell="A1" sqref="A1"/>
    </sheetView>
  </sheetViews>
  <sheetFormatPr baseColWidth="8" defaultRowHeight="15"/>
  <cols>
    <col width="25" customWidth="1" min="1" max="1"/>
    <col width="12" customWidth="1" min="2" max="2"/>
    <col width="18" customWidth="1" min="3" max="3"/>
    <col width="15" customWidth="1" min="4" max="4"/>
    <col width="12" customWidth="1" min="5" max="5"/>
    <col width="12" customWidth="1" min="6" max="6"/>
    <col width="12" customWidth="1" min="7" max="7"/>
    <col width="14" customWidth="1" min="8" max="8"/>
    <col width="15" customWidth="1" min="9" max="9"/>
    <col width="12" customWidth="1" min="10" max="10"/>
    <col width="14" customWidth="1" min="11" max="11"/>
    <col width="12" customWidth="1" min="12" max="12"/>
    <col width="15" customWidth="1" min="13" max="13"/>
  </cols>
  <sheetData>
    <row r="1" ht="30" customHeight="1">
      <c r="A1" s="1" t="inlineStr">
        <is>
          <t>KAPAZITÄTSPLANUNG</t>
        </is>
      </c>
    </row>
    <row r="2">
      <c r="A2" s="2" t="inlineStr">
        <is>
          <t>Planungsperiode: January 2026</t>
        </is>
      </c>
    </row>
    <row r="4">
      <c r="A4" s="3" t="inlineStr">
        <is>
          <t>Projekt/Aufgabe</t>
        </is>
      </c>
      <c r="B4" s="3" t="inlineStr">
        <is>
          <t>Priorität</t>
        </is>
      </c>
      <c r="C4" s="3" t="inlineStr">
        <is>
          <t>Mitarbeiter</t>
        </is>
      </c>
      <c r="D4" s="3" t="inlineStr">
        <is>
          <t>Abteilung</t>
        </is>
      </c>
      <c r="E4" s="3" t="inlineStr">
        <is>
          <t>Start</t>
        </is>
      </c>
      <c r="F4" s="3" t="inlineStr">
        <is>
          <t>Ende</t>
        </is>
      </c>
      <c r="G4" s="3" t="inlineStr">
        <is>
          <t>Dauer (Tage)</t>
        </is>
      </c>
      <c r="H4" s="3" t="inlineStr">
        <is>
          <t>Benötigte Std.</t>
        </is>
      </c>
      <c r="I4" s="3" t="inlineStr">
        <is>
          <t>Zugewiesene Std.</t>
        </is>
      </c>
      <c r="J4" s="3" t="inlineStr">
        <is>
          <t>Fortschritt %</t>
        </is>
      </c>
      <c r="K4" s="3" t="inlineStr">
        <is>
          <t>Verfügbarkeit %</t>
        </is>
      </c>
      <c r="L4" s="3" t="inlineStr">
        <is>
          <t>Auslastung %</t>
        </is>
      </c>
      <c r="M4" s="3" t="inlineStr">
        <is>
          <t>Status</t>
        </is>
      </c>
    </row>
    <row r="5">
      <c r="A5" s="4" t="inlineStr">
        <is>
          <t>Website Relaunch</t>
        </is>
      </c>
      <c r="B5" s="4" t="inlineStr">
        <is>
          <t>Hoch</t>
        </is>
      </c>
      <c r="C5" s="4" t="inlineStr">
        <is>
          <t>Anna Schmidt</t>
        </is>
      </c>
      <c r="D5" s="4" t="inlineStr">
        <is>
          <t>IT</t>
        </is>
      </c>
      <c r="E5" s="4" t="inlineStr">
        <is>
          <t>01.12.2024</t>
        </is>
      </c>
      <c r="F5" s="4" t="inlineStr">
        <is>
          <t>15.12.2024</t>
        </is>
      </c>
      <c r="G5" s="4" t="n">
        <v>15</v>
      </c>
      <c r="H5" s="4" t="n">
        <v>120</v>
      </c>
      <c r="I5" s="4" t="n">
        <v>100</v>
      </c>
      <c r="J5" s="5" t="n">
        <v>73</v>
      </c>
      <c r="K5" s="5" t="n">
        <v>82</v>
      </c>
      <c r="L5" s="6">
        <f>I5/H5*100</f>
        <v/>
      </c>
      <c r="M5" s="4">
        <f>IF(L5&gt;100,"Überlastet",IF(L5&gt;80,"Voll","Normal"))</f>
        <v/>
      </c>
    </row>
    <row r="6">
      <c r="A6" s="7" t="inlineStr">
        <is>
          <t>ERP-System Update</t>
        </is>
      </c>
      <c r="B6" s="7" t="inlineStr">
        <is>
          <t>Sehr Hoch</t>
        </is>
      </c>
      <c r="C6" s="7" t="inlineStr">
        <is>
          <t>Thomas Müller</t>
        </is>
      </c>
      <c r="D6" s="7" t="inlineStr">
        <is>
          <t>IT</t>
        </is>
      </c>
      <c r="E6" s="7" t="inlineStr">
        <is>
          <t>01.12.2024</t>
        </is>
      </c>
      <c r="F6" s="7" t="inlineStr">
        <is>
          <t>31.12.2024</t>
        </is>
      </c>
      <c r="G6" s="7" t="n">
        <v>31</v>
      </c>
      <c r="H6" s="7" t="n">
        <v>248</v>
      </c>
      <c r="I6" s="7" t="n">
        <v>200</v>
      </c>
      <c r="J6" s="8" t="n">
        <v>73</v>
      </c>
      <c r="K6" s="8" t="n">
        <v>88</v>
      </c>
      <c r="L6" s="9">
        <f>I6/H6*100</f>
        <v/>
      </c>
      <c r="M6" s="7">
        <f>IF(L6&gt;100,"Überlastet",IF(L6&gt;80,"Voll","Normal"))</f>
        <v/>
      </c>
    </row>
    <row r="7">
      <c r="A7" s="4" t="inlineStr">
        <is>
          <t>Marketingkampagne Q1</t>
        </is>
      </c>
      <c r="B7" s="4" t="inlineStr">
        <is>
          <t>Mittel</t>
        </is>
      </c>
      <c r="C7" s="4" t="inlineStr">
        <is>
          <t>Julia Weber</t>
        </is>
      </c>
      <c r="D7" s="4" t="inlineStr">
        <is>
          <t>Marketing</t>
        </is>
      </c>
      <c r="E7" s="4" t="inlineStr">
        <is>
          <t>05.12.2024</t>
        </is>
      </c>
      <c r="F7" s="4" t="inlineStr">
        <is>
          <t>20.12.2024</t>
        </is>
      </c>
      <c r="G7" s="4" t="n">
        <v>16</v>
      </c>
      <c r="H7" s="4" t="n">
        <v>80</v>
      </c>
      <c r="I7" s="4" t="n">
        <v>80</v>
      </c>
      <c r="J7" s="5" t="n">
        <v>71</v>
      </c>
      <c r="K7" s="5" t="n">
        <v>86</v>
      </c>
      <c r="L7" s="6">
        <f>I7/H7*100</f>
        <v/>
      </c>
      <c r="M7" s="4">
        <f>IF(L7&gt;100,"Überlastet",IF(L7&gt;80,"Voll","Normal"))</f>
        <v/>
      </c>
    </row>
    <row r="8">
      <c r="A8" s="7" t="inlineStr">
        <is>
          <t>Produktentwicklung X</t>
        </is>
      </c>
      <c r="B8" s="7" t="inlineStr">
        <is>
          <t>Hoch</t>
        </is>
      </c>
      <c r="C8" s="7" t="inlineStr">
        <is>
          <t>Michael Koch</t>
        </is>
      </c>
      <c r="D8" s="7" t="inlineStr">
        <is>
          <t>Entwicklung</t>
        </is>
      </c>
      <c r="E8" s="7" t="inlineStr">
        <is>
          <t>01.12.2024</t>
        </is>
      </c>
      <c r="F8" s="7" t="inlineStr">
        <is>
          <t>28.12.2024</t>
        </is>
      </c>
      <c r="G8" s="7" t="n">
        <v>28</v>
      </c>
      <c r="H8" s="7" t="n">
        <v>200</v>
      </c>
      <c r="I8" s="7" t="n">
        <v>180</v>
      </c>
      <c r="J8" s="8" t="n">
        <v>83</v>
      </c>
      <c r="K8" s="8" t="n">
        <v>83</v>
      </c>
      <c r="L8" s="9">
        <f>I8/H8*100</f>
        <v/>
      </c>
      <c r="M8" s="7">
        <f>IF(L8&gt;100,"Überlastet",IF(L8&gt;80,"Voll","Normal"))</f>
        <v/>
      </c>
    </row>
    <row r="9">
      <c r="A9" s="4" t="inlineStr">
        <is>
          <t>Kundenschulung</t>
        </is>
      </c>
      <c r="B9" s="4" t="inlineStr">
        <is>
          <t>Niedrig</t>
        </is>
      </c>
      <c r="C9" s="4" t="inlineStr">
        <is>
          <t>Sarah Fischer</t>
        </is>
      </c>
      <c r="D9" s="4" t="inlineStr">
        <is>
          <t>Vertrieb</t>
        </is>
      </c>
      <c r="E9" s="4" t="inlineStr">
        <is>
          <t>10.12.2024</t>
        </is>
      </c>
      <c r="F9" s="4" t="inlineStr">
        <is>
          <t>12.12.2024</t>
        </is>
      </c>
      <c r="G9" s="4" t="n">
        <v>3</v>
      </c>
      <c r="H9" s="4" t="n">
        <v>24</v>
      </c>
      <c r="I9" s="4" t="n">
        <v>24</v>
      </c>
      <c r="J9" s="5" t="n">
        <v>74</v>
      </c>
      <c r="K9" s="5" t="n">
        <v>82</v>
      </c>
      <c r="L9" s="6">
        <f>I9/H9*100</f>
        <v/>
      </c>
      <c r="M9" s="4">
        <f>IF(L9&gt;100,"Überlastet",IF(L9&gt;80,"Voll","Normal"))</f>
        <v/>
      </c>
    </row>
    <row r="10">
      <c r="A10" s="7" t="inlineStr">
        <is>
          <t>Jahresabschluss</t>
        </is>
      </c>
      <c r="B10" s="7" t="inlineStr">
        <is>
          <t>Sehr Hoch</t>
        </is>
      </c>
      <c r="C10" s="7" t="inlineStr">
        <is>
          <t>Peter Wagner</t>
        </is>
      </c>
      <c r="D10" s="7" t="inlineStr">
        <is>
          <t>Finanzen</t>
        </is>
      </c>
      <c r="E10" s="7" t="inlineStr">
        <is>
          <t>15.12.2024</t>
        </is>
      </c>
      <c r="F10" s="7" t="inlineStr">
        <is>
          <t>31.12.2024</t>
        </is>
      </c>
      <c r="G10" s="7" t="n">
        <v>17</v>
      </c>
      <c r="H10" s="7" t="n">
        <v>136</v>
      </c>
      <c r="I10" s="7" t="n">
        <v>120</v>
      </c>
      <c r="J10" s="8" t="n">
        <v>85</v>
      </c>
      <c r="K10" s="8" t="n">
        <v>98</v>
      </c>
      <c r="L10" s="9">
        <f>I10/H10*100</f>
        <v/>
      </c>
      <c r="M10" s="7">
        <f>IF(L10&gt;100,"Überlastet",IF(L10&gt;80,"Voll","Normal"))</f>
        <v/>
      </c>
    </row>
    <row r="11">
      <c r="A11" s="4" t="inlineStr">
        <is>
          <t>Qualitätsprüfung</t>
        </is>
      </c>
      <c r="B11" s="4" t="inlineStr">
        <is>
          <t>Mittel</t>
        </is>
      </c>
      <c r="C11" s="4" t="inlineStr">
        <is>
          <t>Lisa Bauer</t>
        </is>
      </c>
      <c r="D11" s="4" t="inlineStr">
        <is>
          <t>QA</t>
        </is>
      </c>
      <c r="E11" s="4" t="inlineStr">
        <is>
          <t>01.12.2024</t>
        </is>
      </c>
      <c r="F11" s="4" t="inlineStr">
        <is>
          <t>10.12.2024</t>
        </is>
      </c>
      <c r="G11" s="4" t="n">
        <v>10</v>
      </c>
      <c r="H11" s="4" t="n">
        <v>60</v>
      </c>
      <c r="I11" s="4" t="n">
        <v>60</v>
      </c>
      <c r="J11" s="5" t="n">
        <v>50</v>
      </c>
      <c r="K11" s="5" t="n">
        <v>83</v>
      </c>
      <c r="L11" s="6">
        <f>I11/H11*100</f>
        <v/>
      </c>
      <c r="M11" s="4">
        <f>IF(L11&gt;100,"Überlastet",IF(L11&gt;80,"Voll","Normal"))</f>
        <v/>
      </c>
    </row>
    <row r="12">
      <c r="A12" s="7" t="inlineStr">
        <is>
          <t>Server Migration</t>
        </is>
      </c>
      <c r="B12" s="7" t="inlineStr">
        <is>
          <t>Hoch</t>
        </is>
      </c>
      <c r="C12" s="7" t="inlineStr">
        <is>
          <t>Markus Schneider</t>
        </is>
      </c>
      <c r="D12" s="7" t="inlineStr">
        <is>
          <t>IT</t>
        </is>
      </c>
      <c r="E12" s="7" t="inlineStr">
        <is>
          <t>18.12.2024</t>
        </is>
      </c>
      <c r="F12" s="7" t="inlineStr">
        <is>
          <t>22.12.2024</t>
        </is>
      </c>
      <c r="G12" s="7" t="n">
        <v>5</v>
      </c>
      <c r="H12" s="7" t="n">
        <v>80</v>
      </c>
      <c r="I12" s="7" t="n">
        <v>70</v>
      </c>
      <c r="J12" s="8" t="n">
        <v>20</v>
      </c>
      <c r="K12" s="8" t="n">
        <v>87</v>
      </c>
      <c r="L12" s="9">
        <f>I12/H12*100</f>
        <v/>
      </c>
      <c r="M12" s="7">
        <f>IF(L12&gt;100,"Überlastet",IF(L12&gt;80,"Voll","Normal"))</f>
        <v/>
      </c>
    </row>
    <row r="13">
      <c r="A13" s="4" t="inlineStr">
        <is>
          <t>Mitarbeitergespräche</t>
        </is>
      </c>
      <c r="B13" s="4" t="inlineStr">
        <is>
          <t>Mittel</t>
        </is>
      </c>
      <c r="C13" s="4" t="inlineStr">
        <is>
          <t>Claudia Hoffmann</t>
        </is>
      </c>
      <c r="D13" s="4" t="inlineStr">
        <is>
          <t>HR</t>
        </is>
      </c>
      <c r="E13" s="4" t="inlineStr">
        <is>
          <t>01.12.2024</t>
        </is>
      </c>
      <c r="F13" s="4" t="inlineStr">
        <is>
          <t>20.12.2024</t>
        </is>
      </c>
      <c r="G13" s="4" t="n">
        <v>20</v>
      </c>
      <c r="H13" s="4" t="n">
        <v>40</v>
      </c>
      <c r="I13" s="4" t="n">
        <v>40</v>
      </c>
      <c r="J13" s="5" t="n">
        <v>73</v>
      </c>
      <c r="K13" s="5" t="n">
        <v>79</v>
      </c>
      <c r="L13" s="6">
        <f>I13/H13*100</f>
        <v/>
      </c>
      <c r="M13" s="4">
        <f>IF(L13&gt;100,"Überlastet",IF(L13&gt;80,"Voll","Normal"))</f>
        <v/>
      </c>
    </row>
    <row r="14">
      <c r="A14" s="7" t="inlineStr">
        <is>
          <t>Budget-Planung 2025</t>
        </is>
      </c>
      <c r="B14" s="7" t="inlineStr">
        <is>
          <t>Hoch</t>
        </is>
      </c>
      <c r="C14" s="7" t="inlineStr">
        <is>
          <t>Robert Klein</t>
        </is>
      </c>
      <c r="D14" s="7" t="inlineStr">
        <is>
          <t>Finanzen</t>
        </is>
      </c>
      <c r="E14" s="7" t="inlineStr">
        <is>
          <t>02.12.2024</t>
        </is>
      </c>
      <c r="F14" s="7" t="inlineStr">
        <is>
          <t>13.12.2024</t>
        </is>
      </c>
      <c r="G14" s="7" t="n">
        <v>12</v>
      </c>
      <c r="H14" s="7" t="n">
        <v>96</v>
      </c>
      <c r="I14" s="7" t="n">
        <v>90</v>
      </c>
      <c r="J14" s="8" t="n">
        <v>76</v>
      </c>
      <c r="K14" s="8" t="n">
        <v>95</v>
      </c>
      <c r="L14" s="9">
        <f>I14/H14*100</f>
        <v/>
      </c>
      <c r="M14" s="7">
        <f>IF(L14&gt;100,"Überlastet",IF(L14&gt;80,"Voll","Normal"))</f>
        <v/>
      </c>
    </row>
  </sheetData>
  <mergeCells count="2">
    <mergeCell ref="A1:M1"/>
    <mergeCell ref="A2:M2"/>
  </mergeCells>
  <conditionalFormatting sqref="L5:L14">
    <cfRule type="expression" priority="1" dxfId="0">
      <formula>$L5&gt;100</formula>
    </cfRule>
  </conditionalFormatting>
  <conditionalFormatting sqref="J5:J14">
    <cfRule type="colorScale" priority="2">
      <colorScale>
        <cfvo type="num" val="0"/>
        <cfvo type="num" val="50"/>
        <cfvo type="num" val="100"/>
        <color rgb="00F59E0B"/>
        <color rgb="00FBBF24"/>
        <color rgb="0010B981"/>
      </colorScale>
    </cfRule>
  </conditionalFormatting>
  <dataValidations count="1">
    <dataValidation sqref="B5:B14" showErrorMessage="1" showInputMessage="1" allowBlank="0" type="list">
      <formula1>"Sehr Hoch,Hoch,Mittel,Niedrig"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5"/>
  <sheetViews>
    <sheetView workbookViewId="0">
      <selection activeCell="A1" sqref="A1"/>
    </sheetView>
  </sheetViews>
  <sheetFormatPr baseColWidth="8" defaultRowHeight="15"/>
  <cols>
    <col width="18" customWidth="1" min="1" max="1"/>
    <col width="15" customWidth="1" min="2" max="2"/>
    <col width="20" customWidth="1" min="3" max="3"/>
    <col width="18" customWidth="1" min="4" max="4"/>
    <col width="15" customWidth="1" min="5" max="5"/>
    <col width="15" customWidth="1" min="6" max="6"/>
    <col width="14" customWidth="1" min="7" max="7"/>
    <col width="15" customWidth="1" min="8" max="8"/>
    <col width="14" customWidth="1" min="9" max="9"/>
    <col width="16" customWidth="1" min="10" max="10"/>
  </cols>
  <sheetData>
    <row r="1" ht="30" customHeight="1">
      <c r="A1" s="1" t="inlineStr">
        <is>
          <t>RESSOURCENVERWALTUNG</t>
        </is>
      </c>
    </row>
    <row r="3">
      <c r="A3" s="3" t="inlineStr">
        <is>
          <t>Mitarbeiter</t>
        </is>
      </c>
      <c r="B3" s="3" t="inlineStr">
        <is>
          <t>Abteilung</t>
        </is>
      </c>
      <c r="C3" s="3" t="inlineStr">
        <is>
          <t>Position</t>
        </is>
      </c>
      <c r="D3" s="3" t="inlineStr">
        <is>
          <t>Wochenkapazität (Std.)</t>
        </is>
      </c>
      <c r="E3" s="3" t="inlineStr">
        <is>
          <t>Verfügbar (Std.)</t>
        </is>
      </c>
      <c r="F3" s="3" t="inlineStr">
        <is>
          <t>Geplant (Std.)</t>
        </is>
      </c>
      <c r="G3" s="3" t="inlineStr">
        <is>
          <t>Auslastung %</t>
        </is>
      </c>
      <c r="H3" s="3" t="inlineStr">
        <is>
          <t>Freie Kapazität</t>
        </is>
      </c>
      <c r="I3" s="3" t="inlineStr">
        <is>
          <t>Kosten/Std. (€)</t>
        </is>
      </c>
      <c r="J3" s="3" t="inlineStr">
        <is>
          <t>Gesamtkosten (€)</t>
        </is>
      </c>
    </row>
    <row r="4">
      <c r="A4" s="4" t="inlineStr">
        <is>
          <t>Anna Schmidt</t>
        </is>
      </c>
      <c r="B4" s="4" t="inlineStr">
        <is>
          <t>IT</t>
        </is>
      </c>
      <c r="C4" s="4" t="inlineStr">
        <is>
          <t>Senior Developer</t>
        </is>
      </c>
      <c r="D4" s="4" t="n">
        <v>40</v>
      </c>
      <c r="E4" s="4" t="n">
        <v>38</v>
      </c>
      <c r="F4" s="4" t="n">
        <v>32</v>
      </c>
      <c r="G4" s="6">
        <f>F4/E4*100</f>
        <v/>
      </c>
      <c r="H4" s="4">
        <f>E4-F4</f>
        <v/>
      </c>
      <c r="I4" s="10" t="n">
        <v>46</v>
      </c>
      <c r="J4" s="10">
        <f>F4*I4*4</f>
        <v/>
      </c>
    </row>
    <row r="5">
      <c r="A5" s="7" t="inlineStr">
        <is>
          <t>Thomas Müller</t>
        </is>
      </c>
      <c r="B5" s="7" t="inlineStr">
        <is>
          <t>IT</t>
        </is>
      </c>
      <c r="C5" s="7" t="inlineStr">
        <is>
          <t>IT Manager</t>
        </is>
      </c>
      <c r="D5" s="7" t="n">
        <v>40</v>
      </c>
      <c r="E5" s="7" t="n">
        <v>40</v>
      </c>
      <c r="F5" s="7" t="n">
        <v>38</v>
      </c>
      <c r="G5" s="9">
        <f>F5/E5*100</f>
        <v/>
      </c>
      <c r="H5" s="7">
        <f>E5-F5</f>
        <v/>
      </c>
      <c r="I5" s="11" t="n">
        <v>82</v>
      </c>
      <c r="J5" s="11">
        <f>F5*I5*4</f>
        <v/>
      </c>
    </row>
    <row r="6">
      <c r="A6" s="4" t="inlineStr">
        <is>
          <t>Julia Weber</t>
        </is>
      </c>
      <c r="B6" s="4" t="inlineStr">
        <is>
          <t>Marketing</t>
        </is>
      </c>
      <c r="C6" s="4" t="inlineStr">
        <is>
          <t>Marketing Specialist</t>
        </is>
      </c>
      <c r="D6" s="4" t="n">
        <v>40</v>
      </c>
      <c r="E6" s="4" t="n">
        <v>36</v>
      </c>
      <c r="F6" s="4" t="n">
        <v>30</v>
      </c>
      <c r="G6" s="6">
        <f>F6/E6*100</f>
        <v/>
      </c>
      <c r="H6" s="4">
        <f>E6-F6</f>
        <v/>
      </c>
      <c r="I6" s="10" t="n">
        <v>51</v>
      </c>
      <c r="J6" s="10">
        <f>F6*I6*4</f>
        <v/>
      </c>
    </row>
    <row r="7">
      <c r="A7" s="7" t="inlineStr">
        <is>
          <t>Michael Koch</t>
        </is>
      </c>
      <c r="B7" s="7" t="inlineStr">
        <is>
          <t>Entwicklung</t>
        </is>
      </c>
      <c r="C7" s="7" t="inlineStr">
        <is>
          <t>Product Manager</t>
        </is>
      </c>
      <c r="D7" s="7" t="n">
        <v>40</v>
      </c>
      <c r="E7" s="7" t="n">
        <v>38</v>
      </c>
      <c r="F7" s="7" t="n">
        <v>36</v>
      </c>
      <c r="G7" s="9">
        <f>F7/E7*100</f>
        <v/>
      </c>
      <c r="H7" s="7">
        <f>E7-F7</f>
        <v/>
      </c>
      <c r="I7" s="11" t="n">
        <v>58</v>
      </c>
      <c r="J7" s="11">
        <f>F7*I7*4</f>
        <v/>
      </c>
    </row>
    <row r="8">
      <c r="A8" s="4" t="inlineStr">
        <is>
          <t>Sarah Fischer</t>
        </is>
      </c>
      <c r="B8" s="4" t="inlineStr">
        <is>
          <t>Vertrieb</t>
        </is>
      </c>
      <c r="C8" s="4" t="inlineStr">
        <is>
          <t>Sales Manager</t>
        </is>
      </c>
      <c r="D8" s="4" t="n">
        <v>40</v>
      </c>
      <c r="E8" s="4" t="n">
        <v>35</v>
      </c>
      <c r="F8" s="4" t="n">
        <v>28</v>
      </c>
      <c r="G8" s="6">
        <f>F8/E8*100</f>
        <v/>
      </c>
      <c r="H8" s="4">
        <f>E8-F8</f>
        <v/>
      </c>
      <c r="I8" s="10" t="n">
        <v>73</v>
      </c>
      <c r="J8" s="10">
        <f>F8*I8*4</f>
        <v/>
      </c>
    </row>
    <row r="9">
      <c r="A9" s="7" t="inlineStr">
        <is>
          <t>Peter Wagner</t>
        </is>
      </c>
      <c r="B9" s="7" t="inlineStr">
        <is>
          <t>Finanzen</t>
        </is>
      </c>
      <c r="C9" s="7" t="inlineStr">
        <is>
          <t>Controller</t>
        </is>
      </c>
      <c r="D9" s="7" t="n">
        <v>40</v>
      </c>
      <c r="E9" s="7" t="n">
        <v>40</v>
      </c>
      <c r="F9" s="7" t="n">
        <v>35</v>
      </c>
      <c r="G9" s="9">
        <f>F9/E9*100</f>
        <v/>
      </c>
      <c r="H9" s="7">
        <f>E9-F9</f>
        <v/>
      </c>
      <c r="I9" s="11" t="n">
        <v>45</v>
      </c>
      <c r="J9" s="11">
        <f>F9*I9*4</f>
        <v/>
      </c>
    </row>
    <row r="10">
      <c r="A10" s="4" t="inlineStr">
        <is>
          <t>Lisa Bauer</t>
        </is>
      </c>
      <c r="B10" s="4" t="inlineStr">
        <is>
          <t>QA</t>
        </is>
      </c>
      <c r="C10" s="4" t="inlineStr">
        <is>
          <t>QA Engineer</t>
        </is>
      </c>
      <c r="D10" s="4" t="n">
        <v>40</v>
      </c>
      <c r="E10" s="4" t="n">
        <v>38</v>
      </c>
      <c r="F10" s="4" t="n">
        <v>32</v>
      </c>
      <c r="G10" s="6">
        <f>F10/E10*100</f>
        <v/>
      </c>
      <c r="H10" s="4">
        <f>E10-F10</f>
        <v/>
      </c>
      <c r="I10" s="10" t="n">
        <v>69</v>
      </c>
      <c r="J10" s="10">
        <f>F10*I10*4</f>
        <v/>
      </c>
    </row>
    <row r="11">
      <c r="A11" s="7" t="inlineStr">
        <is>
          <t>Markus Schneider</t>
        </is>
      </c>
      <c r="B11" s="7" t="inlineStr">
        <is>
          <t>IT</t>
        </is>
      </c>
      <c r="C11" s="7" t="inlineStr">
        <is>
          <t>System Administrator</t>
        </is>
      </c>
      <c r="D11" s="7" t="n">
        <v>40</v>
      </c>
      <c r="E11" s="7" t="n">
        <v>36</v>
      </c>
      <c r="F11" s="7" t="n">
        <v>34</v>
      </c>
      <c r="G11" s="9">
        <f>F11/E11*100</f>
        <v/>
      </c>
      <c r="H11" s="7">
        <f>E11-F11</f>
        <v/>
      </c>
      <c r="I11" s="11" t="n">
        <v>80</v>
      </c>
      <c r="J11" s="11">
        <f>F11*I11*4</f>
        <v/>
      </c>
    </row>
    <row r="12">
      <c r="A12" s="4" t="inlineStr">
        <is>
          <t>Claudia Hoffmann</t>
        </is>
      </c>
      <c r="B12" s="4" t="inlineStr">
        <is>
          <t>HR</t>
        </is>
      </c>
      <c r="C12" s="4" t="inlineStr">
        <is>
          <t>HR Manager</t>
        </is>
      </c>
      <c r="D12" s="4" t="n">
        <v>40</v>
      </c>
      <c r="E12" s="4" t="n">
        <v>38</v>
      </c>
      <c r="F12" s="4" t="n">
        <v>30</v>
      </c>
      <c r="G12" s="6">
        <f>F12/E12*100</f>
        <v/>
      </c>
      <c r="H12" s="4">
        <f>E12-F12</f>
        <v/>
      </c>
      <c r="I12" s="10" t="n">
        <v>55</v>
      </c>
      <c r="J12" s="10">
        <f>F12*I12*4</f>
        <v/>
      </c>
    </row>
    <row r="13">
      <c r="A13" s="7" t="inlineStr">
        <is>
          <t>Robert Klein</t>
        </is>
      </c>
      <c r="B13" s="7" t="inlineStr">
        <is>
          <t>Finanzen</t>
        </is>
      </c>
      <c r="C13" s="7" t="inlineStr">
        <is>
          <t>Financial Analyst</t>
        </is>
      </c>
      <c r="D13" s="7" t="n">
        <v>40</v>
      </c>
      <c r="E13" s="7" t="n">
        <v>40</v>
      </c>
      <c r="F13" s="7" t="n">
        <v>36</v>
      </c>
      <c r="G13" s="9">
        <f>F13/E13*100</f>
        <v/>
      </c>
      <c r="H13" s="7">
        <f>E13-F13</f>
        <v/>
      </c>
      <c r="I13" s="11" t="n">
        <v>50</v>
      </c>
      <c r="J13" s="11">
        <f>F13*I13*4</f>
        <v/>
      </c>
    </row>
    <row r="15">
      <c r="A15" s="12" t="inlineStr">
        <is>
          <t>GESAMT</t>
        </is>
      </c>
      <c r="B15" s="12" t="n"/>
      <c r="C15" s="12" t="n"/>
      <c r="D15" s="12">
        <f>SUM(D4:D13)</f>
        <v/>
      </c>
      <c r="E15" s="12">
        <f>SUM(E4:E13)</f>
        <v/>
      </c>
      <c r="F15" s="12">
        <f>SUM(F4:F13)</f>
        <v/>
      </c>
      <c r="G15" s="13">
        <f>F15/E15*100</f>
        <v/>
      </c>
      <c r="H15" s="12">
        <f>E15-F15</f>
        <v/>
      </c>
      <c r="I15" s="12" t="n"/>
      <c r="J15" s="14">
        <f>SUM(J4:J13)</f>
        <v/>
      </c>
    </row>
  </sheetData>
  <mergeCells count="1">
    <mergeCell ref="A1:J1"/>
  </mergeCells>
  <conditionalFormatting sqref="G4:G13">
    <cfRule type="colorScale" priority="1">
      <colorScale>
        <cfvo type="num" val="0"/>
        <cfvo type="num" val="80"/>
        <cfvo type="num" val="100"/>
        <color rgb="0010B981"/>
        <color rgb="00FBBF24"/>
        <color rgb="00EF4444"/>
      </colorScale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28" customWidth="1" min="1" max="1"/>
    <col width="22" customWidth="1" min="2" max="2"/>
    <col width="5" customWidth="1" min="3" max="3"/>
    <col width="18" customWidth="1" min="4" max="4"/>
    <col width="15" customWidth="1" min="5" max="5"/>
    <col width="15" customWidth="1" min="6" max="6"/>
  </cols>
  <sheetData>
    <row r="1" ht="30" customHeight="1">
      <c r="A1" s="1" t="inlineStr">
        <is>
          <t>AUSLASTUNGSÜBERSICHT</t>
        </is>
      </c>
    </row>
    <row r="3">
      <c r="A3" s="15" t="inlineStr">
        <is>
          <t>Kennzahlen</t>
        </is>
      </c>
      <c r="D3" s="15" t="inlineStr">
        <is>
          <t>Auslastung nach Abteilung</t>
        </is>
      </c>
    </row>
    <row r="4">
      <c r="A4" s="16" t="inlineStr">
        <is>
          <t>Gesamtkapazität (Std./Woche):</t>
        </is>
      </c>
      <c r="B4" s="17">
        <f>Ressourcen!D15</f>
        <v/>
      </c>
      <c r="D4" s="18" t="inlineStr">
        <is>
          <t>Abteilung</t>
        </is>
      </c>
      <c r="E4" s="18" t="inlineStr">
        <is>
          <t>Kapazität</t>
        </is>
      </c>
      <c r="F4" s="18" t="inlineStr">
        <is>
          <t>Auslastung %</t>
        </is>
      </c>
    </row>
    <row r="5">
      <c r="A5" s="16" t="inlineStr">
        <is>
          <t>Verfügbare Kapazität (Std./Woche):</t>
        </is>
      </c>
      <c r="B5" s="17">
        <f>Ressourcen!E15</f>
        <v/>
      </c>
      <c r="D5" s="4" t="inlineStr">
        <is>
          <t>IT</t>
        </is>
      </c>
      <c r="E5" s="4">
        <f>SUMIF(Ressourcen!B:B,D5,Ressourcen!E:E)</f>
        <v/>
      </c>
      <c r="F5" s="6">
        <f>SUMIF(Ressourcen!B:B,D5,Ressourcen!F:F)/SUMIF(Ressourcen!B:B,D5,Ressourcen!E:E)*100</f>
        <v/>
      </c>
    </row>
    <row r="6">
      <c r="A6" s="16" t="inlineStr">
        <is>
          <t>Geplante Kapazität (Std./Woche):</t>
        </is>
      </c>
      <c r="B6" s="17">
        <f>Ressourcen!F15</f>
        <v/>
      </c>
      <c r="D6" s="7" t="inlineStr">
        <is>
          <t>Marketing</t>
        </is>
      </c>
      <c r="E6" s="7">
        <f>SUMIF(Ressourcen!B:B,D6,Ressourcen!E:E)</f>
        <v/>
      </c>
      <c r="F6" s="9">
        <f>SUMIF(Ressourcen!B:B,D6,Ressourcen!F:F)/SUMIF(Ressourcen!B:B,D6,Ressourcen!E:E)*100</f>
        <v/>
      </c>
    </row>
    <row r="7">
      <c r="A7" s="16" t="inlineStr">
        <is>
          <t>Freie Kapazität (Std./Woche):</t>
        </is>
      </c>
      <c r="B7" s="17">
        <f>Ressourcen!H15</f>
        <v/>
      </c>
      <c r="D7" s="4" t="inlineStr">
        <is>
          <t>Entwicklung</t>
        </is>
      </c>
      <c r="E7" s="4">
        <f>SUMIF(Ressourcen!B:B,D7,Ressourcen!E:E)</f>
        <v/>
      </c>
      <c r="F7" s="6">
        <f>SUMIF(Ressourcen!B:B,D7,Ressourcen!F:F)/SUMIF(Ressourcen!B:B,D7,Ressourcen!E:E)*100</f>
        <v/>
      </c>
    </row>
    <row r="8">
      <c r="A8" s="16" t="inlineStr">
        <is>
          <t>Durchschn. Auslastung:</t>
        </is>
      </c>
      <c r="B8" s="19">
        <f>Ressourcen!G15</f>
        <v/>
      </c>
      <c r="D8" s="7" t="inlineStr">
        <is>
          <t>Vertrieb</t>
        </is>
      </c>
      <c r="E8" s="7">
        <f>SUMIF(Ressourcen!B:B,D8,Ressourcen!E:E)</f>
        <v/>
      </c>
      <c r="F8" s="9">
        <f>SUMIF(Ressourcen!B:B,D8,Ressourcen!F:F)/SUMIF(Ressourcen!B:B,D8,Ressourcen!E:E)*100</f>
        <v/>
      </c>
    </row>
    <row r="9">
      <c r="A9" s="16" t="inlineStr">
        <is>
          <t>Gesamtkosten (Monat):</t>
        </is>
      </c>
      <c r="B9" s="19">
        <f>Ressourcen!J15</f>
        <v/>
      </c>
      <c r="D9" s="4" t="inlineStr">
        <is>
          <t>Finanzen</t>
        </is>
      </c>
      <c r="E9" s="4">
        <f>SUMIF(Ressourcen!B:B,D9,Ressourcen!E:E)</f>
        <v/>
      </c>
      <c r="F9" s="6">
        <f>SUMIF(Ressourcen!B:B,D9,Ressourcen!F:F)/SUMIF(Ressourcen!B:B,D9,Ressourcen!E:E)*100</f>
        <v/>
      </c>
    </row>
    <row r="10">
      <c r="A10" s="16" t="inlineStr">
        <is>
          <t>Anzahl Projekte:</t>
        </is>
      </c>
      <c r="B10" s="17">
        <f>COUNTA(Kapazitätsplanung!A5:A14)</f>
        <v/>
      </c>
      <c r="D10" s="7" t="inlineStr">
        <is>
          <t>QA</t>
        </is>
      </c>
      <c r="E10" s="7">
        <f>SUMIF(Ressourcen!B:B,D10,Ressourcen!E:E)</f>
        <v/>
      </c>
      <c r="F10" s="9">
        <f>SUMIF(Ressourcen!B:B,D10,Ressourcen!F:F)/SUMIF(Ressourcen!B:B,D10,Ressourcen!E:E)*100</f>
        <v/>
      </c>
    </row>
    <row r="11">
      <c r="A11" s="16" t="inlineStr">
        <is>
          <t>Überlastete Ressourcen:</t>
        </is>
      </c>
      <c r="B11" s="19">
        <f>COUNTIF(Ressourcen!G4:G13,"&gt;95%")</f>
        <v/>
      </c>
      <c r="D11" s="4" t="inlineStr">
        <is>
          <t>HR</t>
        </is>
      </c>
      <c r="E11" s="4">
        <f>SUMIF(Ressourcen!B:B,D11,Ressourcen!E:E)</f>
        <v/>
      </c>
      <c r="F11" s="6">
        <f>SUMIF(Ressourcen!B:B,D11,Ressourcen!F:F)/SUMIF(Ressourcen!B:B,D11,Ressourcen!E:E)*100</f>
        <v/>
      </c>
    </row>
  </sheetData>
  <mergeCells count="3">
    <mergeCell ref="A1:H1"/>
    <mergeCell ref="A3:B3"/>
    <mergeCell ref="D3:F3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61"/>
  <sheetViews>
    <sheetView workbookViewId="0">
      <selection activeCell="A1" sqref="A1"/>
    </sheetView>
  </sheetViews>
  <sheetFormatPr baseColWidth="8" defaultRowHeight="15"/>
  <cols>
    <col width="5" customWidth="1" min="1" max="1"/>
    <col width="80" customWidth="1" min="2" max="2"/>
    <col width="2" customWidth="1" min="3" max="3"/>
    <col width="2" customWidth="1" min="4" max="4"/>
    <col width="2" customWidth="1" min="5" max="5"/>
    <col width="2" customWidth="1" min="6" max="6"/>
  </cols>
  <sheetData>
    <row r="1" ht="30" customHeight="1">
      <c r="A1" s="1" t="inlineStr">
        <is>
          <t>ANLEITUNG - Kapazitätsplanung</t>
        </is>
      </c>
    </row>
    <row r="3" ht="25" customHeight="1">
      <c r="A3" s="15" t="inlineStr">
        <is>
          <t>ÜBERSICHT</t>
        </is>
      </c>
    </row>
    <row r="4">
      <c r="B4" s="20" t="inlineStr">
        <is>
          <t>Diese Excel-Vorlage hilft Ihnen bei der professionellen Kapazitätsplanung Ihrer Projekte und Ressourcen.</t>
        </is>
      </c>
    </row>
    <row r="5">
      <c r="B5" s="20" t="inlineStr"/>
    </row>
    <row r="6">
      <c r="A6" s="21" t="inlineStr">
        <is>
          <t>1.</t>
        </is>
      </c>
      <c r="B6" s="22" t="inlineStr">
        <is>
          <t>ARBEITSBLÄTTER</t>
        </is>
      </c>
    </row>
    <row r="7">
      <c r="B7" s="20" t="inlineStr">
        <is>
          <t>• Kapazitätsplanung: Hauptübersicht aller Projekte und Aufgaben</t>
        </is>
      </c>
    </row>
    <row r="8">
      <c r="B8" s="20" t="inlineStr">
        <is>
          <t>• Ressourcen: Mitarbeiterverwaltung mit Kapazitäten und Kosten</t>
        </is>
      </c>
    </row>
    <row r="9">
      <c r="B9" s="20" t="inlineStr">
        <is>
          <t>• Auslastungsübersicht: Kennzahlen und grafische Auswertungen</t>
        </is>
      </c>
    </row>
    <row r="10">
      <c r="B10" s="20" t="inlineStr">
        <is>
          <t>• Anleitung: Diese Seite</t>
        </is>
      </c>
    </row>
    <row r="11">
      <c r="B11" s="20" t="inlineStr"/>
    </row>
    <row r="12">
      <c r="A12" s="21" t="inlineStr">
        <is>
          <t>2.</t>
        </is>
      </c>
      <c r="B12" s="22" t="inlineStr">
        <is>
          <t>ERSTE SCHRITTE</t>
        </is>
      </c>
    </row>
    <row r="13">
      <c r="B13" s="20" t="inlineStr">
        <is>
          <t>1. Tragen Sie Ihre Projekte im Blatt "Kapazitätsplanung" ein</t>
        </is>
      </c>
    </row>
    <row r="14">
      <c r="B14" s="20" t="inlineStr">
        <is>
          <t>2. Pflegen Sie Ihre Mitarbeiter im Blatt "Ressourcen"</t>
        </is>
      </c>
    </row>
    <row r="15">
      <c r="B15" s="20" t="inlineStr">
        <is>
          <t>3. Ordnen Sie Projekte den Mitarbeitern zu</t>
        </is>
      </c>
    </row>
    <row r="16">
      <c r="B16" s="20" t="inlineStr">
        <is>
          <t>4. Überwachen Sie die Auslastung in der Übersicht</t>
        </is>
      </c>
    </row>
    <row r="17">
      <c r="B17" s="20" t="inlineStr"/>
    </row>
    <row r="18">
      <c r="A18" s="21" t="inlineStr">
        <is>
          <t>3.</t>
        </is>
      </c>
      <c r="B18" s="22" t="inlineStr">
        <is>
          <t>KAPAZITÄTSPLANUNG</t>
        </is>
      </c>
    </row>
    <row r="19">
      <c r="B19" s="20" t="inlineStr">
        <is>
          <t>• Projekt/Aufgabe: Name des Projekts oder der Aufgabe</t>
        </is>
      </c>
    </row>
    <row r="20">
      <c r="B20" s="20" t="inlineStr">
        <is>
          <t>• Priorität: Wählen Sie aus: Sehr Hoch, Hoch, Mittel, Niedrig</t>
        </is>
      </c>
    </row>
    <row r="21">
      <c r="B21" s="20" t="inlineStr">
        <is>
          <t>• Mitarbeiter: Zuständiger Mitarbeiter</t>
        </is>
      </c>
    </row>
    <row r="22">
      <c r="B22" s="20" t="inlineStr">
        <is>
          <t>• Start/Ende: Projektzeitraum</t>
        </is>
      </c>
    </row>
    <row r="23">
      <c r="B23" s="20" t="inlineStr">
        <is>
          <t>• Benötigte/Zugewiesene Std.: Geplante vs. tatsächliche Stunden</t>
        </is>
      </c>
    </row>
    <row r="24">
      <c r="B24" s="20" t="inlineStr">
        <is>
          <t>• Fortschritt: Projektfortschritt in Prozent (0-100)</t>
        </is>
      </c>
    </row>
    <row r="25">
      <c r="B25" s="20" t="inlineStr">
        <is>
          <t>• Auslastung: Wird automatisch berechnet</t>
        </is>
      </c>
    </row>
    <row r="26">
      <c r="B26" s="20" t="inlineStr">
        <is>
          <t>• Status: Zeigt an, ob überlastet (&gt;100%), voll (&gt;80%) oder normal</t>
        </is>
      </c>
    </row>
    <row r="27">
      <c r="B27" s="20" t="inlineStr"/>
    </row>
    <row r="28">
      <c r="A28" s="21" t="inlineStr">
        <is>
          <t>4.</t>
        </is>
      </c>
      <c r="B28" s="22" t="inlineStr">
        <is>
          <t>RESSOURCENVERWALTUNG</t>
        </is>
      </c>
    </row>
    <row r="29">
      <c r="B29" s="20" t="inlineStr">
        <is>
          <t>• Wochenkapazität: Standard 40 Stunden</t>
        </is>
      </c>
    </row>
    <row r="30">
      <c r="B30" s="20" t="inlineStr">
        <is>
          <t>• Verfügbar: Tatsächlich verfügbare Stunden (z.B. 38 bei 2h Meetings)</t>
        </is>
      </c>
    </row>
    <row r="31">
      <c r="B31" s="20" t="inlineStr">
        <is>
          <t>• Geplant: Summe der zugewiesenen Projektstunden</t>
        </is>
      </c>
    </row>
    <row r="32">
      <c r="B32" s="20" t="inlineStr">
        <is>
          <t>• Auslastung: Automatische Berechnung in Prozent</t>
        </is>
      </c>
    </row>
    <row r="33">
      <c r="B33" s="20" t="inlineStr">
        <is>
          <t>• Kosten: Stundensatz und Gesamtkosten werden berechnet</t>
        </is>
      </c>
    </row>
    <row r="34">
      <c r="B34" s="20" t="inlineStr"/>
    </row>
    <row r="35">
      <c r="A35" s="21" t="inlineStr">
        <is>
          <t>5.</t>
        </is>
      </c>
      <c r="B35" s="22" t="inlineStr">
        <is>
          <t>AUSLASTUNGSÜBERSICHT</t>
        </is>
      </c>
    </row>
    <row r="36">
      <c r="B36" s="20" t="inlineStr">
        <is>
          <t>• Kennzahlen: Wichtige Gesamtübersicht</t>
        </is>
      </c>
    </row>
    <row r="37">
      <c r="B37" s="20" t="inlineStr">
        <is>
          <t>• Auslastung nach Abteilung: Vergleich der verschiedenen Bereiche</t>
        </is>
      </c>
    </row>
    <row r="38">
      <c r="B38" s="20" t="inlineStr">
        <is>
          <t>• Diagramme: Visuelle Darstellung der Kapazitäten</t>
        </is>
      </c>
    </row>
    <row r="39">
      <c r="B39" s="20" t="inlineStr"/>
    </row>
    <row r="40">
      <c r="A40" s="21" t="inlineStr">
        <is>
          <t>6.</t>
        </is>
      </c>
      <c r="B40" s="22" t="inlineStr">
        <is>
          <t>TIPPS &amp; TRICKS</t>
        </is>
      </c>
    </row>
    <row r="41">
      <c r="B41" s="20" t="inlineStr">
        <is>
          <t>✓ Aktualisieren Sie die Daten wöchentlich</t>
        </is>
      </c>
    </row>
    <row r="42">
      <c r="B42" s="20" t="inlineStr">
        <is>
          <t>✓ Prüfen Sie regelmäßig überlastete Ressourcen (rot markiert)</t>
        </is>
      </c>
    </row>
    <row r="43">
      <c r="B43" s="20" t="inlineStr">
        <is>
          <t>✓ Planen Sie Puffer ein (max. 80-85% Auslastung)</t>
        </is>
      </c>
    </row>
    <row r="44">
      <c r="B44" s="20" t="inlineStr">
        <is>
          <t>✓ Berücksichtigen Sie Urlaub und Krankheit in der Verfügbarkeit</t>
        </is>
      </c>
    </row>
    <row r="45">
      <c r="B45" s="20" t="inlineStr">
        <is>
          <t>✓ Nutzen Sie die Prioritäten für bessere Übersicht</t>
        </is>
      </c>
    </row>
    <row r="46">
      <c r="B46" s="20" t="inlineStr">
        <is>
          <t>✓ Die Datei speichert automatisch beim Schließen</t>
        </is>
      </c>
    </row>
    <row r="47">
      <c r="B47" s="20" t="inlineStr"/>
    </row>
    <row r="48">
      <c r="A48" s="21" t="inlineStr">
        <is>
          <t>7.</t>
        </is>
      </c>
      <c r="B48" s="22" t="inlineStr">
        <is>
          <t>FARBCODIERUNG</t>
        </is>
      </c>
    </row>
    <row r="49">
      <c r="B49" s="20" t="inlineStr">
        <is>
          <t>🟢 Grün: Normale Auslastung (unter 80%)</t>
        </is>
      </c>
    </row>
    <row r="50">
      <c r="B50" s="20" t="inlineStr">
        <is>
          <t>🟡 Gelb: Hohe Auslastung (80-100%)</t>
        </is>
      </c>
    </row>
    <row r="51">
      <c r="B51" s="20" t="inlineStr">
        <is>
          <t>🔴 Orange/Rot: Überlastung (über 100%)</t>
        </is>
      </c>
    </row>
    <row r="52">
      <c r="B52" s="20" t="inlineStr"/>
    </row>
    <row r="53">
      <c r="A53" s="21" t="inlineStr">
        <is>
          <t>8.</t>
        </is>
      </c>
      <c r="B53" s="22" t="inlineStr">
        <is>
          <t>FORMELN</t>
        </is>
      </c>
    </row>
    <row r="54">
      <c r="B54" s="20" t="inlineStr">
        <is>
          <t>Die Vorlage verwendet automatische Berechnungen:</t>
        </is>
      </c>
    </row>
    <row r="55">
      <c r="B55" s="20" t="inlineStr">
        <is>
          <t>• Auslastung % = Zugewiesene Std. / Benötigte Std. × 100</t>
        </is>
      </c>
    </row>
    <row r="56">
      <c r="B56" s="20" t="inlineStr">
        <is>
          <t>• Freie Kapazität = Verfügbar - Geplant</t>
        </is>
      </c>
    </row>
    <row r="57">
      <c r="B57" s="20" t="inlineStr">
        <is>
          <t>• Gesamtkosten = Geplante Stunden × Stundensatz × 4 Wochen</t>
        </is>
      </c>
    </row>
    <row r="58">
      <c r="B58" s="20" t="inlineStr"/>
    </row>
    <row r="59">
      <c r="B59" s="20" t="inlineStr">
        <is>
          <t>Bei Fragen oder Problemen konsultieren Sie die Dokumentation.</t>
        </is>
      </c>
    </row>
    <row r="60">
      <c r="B60" s="20" t="inlineStr"/>
    </row>
    <row r="61">
      <c r="B61" s="20" t="inlineStr">
        <is>
          <t>© 2024 Kapazitätsplanung Excel-Vorlage | Kostenlos für den privaten und kommerziellen Gebrauch</t>
        </is>
      </c>
    </row>
  </sheetData>
  <mergeCells count="60">
    <mergeCell ref="A1:F1"/>
    <mergeCell ref="A3:F3"/>
    <mergeCell ref="B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2026-01-09T12:22:13Z</dcterms:created>
  <dcterms:modified xmlns:dcterms="http://purl.org/dc/terms/" xmlns:xsi="http://www.w3.org/2001/XMLSchema-instance" xsi:type="dcterms:W3CDTF">2026-01-09T12:22:13Z</dcterms:modified>
</cp:coreProperties>
</file>